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limAC\Desktop\"/>
    </mc:Choice>
  </mc:AlternateContent>
  <xr:revisionPtr revIDLastSave="0" documentId="13_ncr:1_{AB8F0626-CAC9-4FFA-899D-F0E110638B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cherche" sheetId="1" r:id="rId1"/>
    <sheet name="Codes et causes" sheetId="2" r:id="rId2"/>
    <sheet name="À lir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19" i="1"/>
  <c r="B18" i="1"/>
  <c r="B17" i="1"/>
  <c r="B16" i="1"/>
  <c r="B15" i="1"/>
  <c r="B14" i="1"/>
  <c r="B13" i="1"/>
  <c r="B12" i="1"/>
  <c r="B11" i="1"/>
  <c r="B10" i="1"/>
  <c r="B9" i="1"/>
  <c r="B8" i="1"/>
  <c r="B5" i="1"/>
</calcChain>
</file>

<file path=xl/sharedStrings.xml><?xml version="1.0" encoding="utf-8"?>
<sst xmlns="http://schemas.openxmlformats.org/spreadsheetml/2006/main" count="289" uniqueCount="154">
  <si>
    <t>Choisir le code :</t>
  </si>
  <si>
    <t>E6</t>
  </si>
  <si>
    <t>Signification</t>
  </si>
  <si>
    <t>Causes possibles selon Dettson</t>
  </si>
  <si>
    <t>Source</t>
  </si>
  <si>
    <t>Tableau Dettson/GREE — pages 1 à 4</t>
  </si>
  <si>
    <t>Attention</t>
  </si>
  <si>
    <t>Vérifier l’applicabilité au modèle exact (R-32) avec son manuel technique.</t>
  </si>
  <si>
    <t>Code</t>
  </si>
  <si>
    <t>Nombre de causes</t>
  </si>
  <si>
    <t>Cause 1</t>
  </si>
  <si>
    <t>Cause 2</t>
  </si>
  <si>
    <t>Cause 3</t>
  </si>
  <si>
    <t>Cause 4</t>
  </si>
  <si>
    <t>Cause 5</t>
  </si>
  <si>
    <t>Cause 6</t>
  </si>
  <si>
    <t>Cause 7</t>
  </si>
  <si>
    <t>Cause 8</t>
  </si>
  <si>
    <t>E1</t>
  </si>
  <si>
    <t>Protection haute pression</t>
  </si>
  <si>
    <t>Surcharge de réfrigérant</t>
  </si>
  <si>
    <t>Serpentin ou filtre sale</t>
  </si>
  <si>
    <t>Sonde défectueuse</t>
  </si>
  <si>
    <t>Température de retour trop élevée</t>
  </si>
  <si>
    <t>Gaz non condensables dans le circuit</t>
  </si>
  <si>
    <t>Moteur de ventilateur défectueux</t>
  </si>
  <si>
    <t>E2</t>
  </si>
  <si>
    <t>Protection antigel</t>
  </si>
  <si>
    <t>Température de retour trop basse</t>
  </si>
  <si>
    <t>Débit d’air trop faible</t>
  </si>
  <si>
    <t>E3</t>
  </si>
  <si>
    <t>Protection basse pression</t>
  </si>
  <si>
    <t>Charge de réfrigérant insuffisante</t>
  </si>
  <si>
    <t>Fuite de réfrigérant</t>
  </si>
  <si>
    <t>Détendeur électronique défectueux ou capillaire obstrué</t>
  </si>
  <si>
    <t>E4</t>
  </si>
  <si>
    <t>Température de refoulement élevée</t>
  </si>
  <si>
    <t>E5</t>
  </si>
  <si>
    <t>Protection surintensité</t>
  </si>
  <si>
    <t>Tension supérieure à 265 V CA</t>
  </si>
  <si>
    <t>Tension inférieure à 150 V CA</t>
  </si>
  <si>
    <t>Défaut de communication</t>
  </si>
  <si>
    <t>Connexion électrique défectueuse</t>
  </si>
  <si>
    <t>Carte extérieure défectueuse</t>
  </si>
  <si>
    <t>Carte intérieure défectueuse</t>
  </si>
  <si>
    <t>E7</t>
  </si>
  <si>
    <t>Conflit de modes</t>
  </si>
  <si>
    <t>Sélectionner un seul mode : chauffage ou climatisation</t>
  </si>
  <si>
    <t>E8</t>
  </si>
  <si>
    <t>Protection température élevée du compresseur</t>
  </si>
  <si>
    <t>Protection du compresseur</t>
  </si>
  <si>
    <t>E9</t>
  </si>
  <si>
    <t>Niveau d’eau anormal (cassette et gainable)</t>
  </si>
  <si>
    <t>Pompe à condensats défectueuse ou flotteur bloqué</t>
  </si>
  <si>
    <t>EE</t>
  </si>
  <si>
    <t>Défaillance EEPROM</t>
  </si>
  <si>
    <t>EU</t>
  </si>
  <si>
    <t>Surchauffe du module extérieur AP1</t>
  </si>
  <si>
    <t>C5</t>
  </si>
  <si>
    <t>Défaut Jumper Cap</t>
  </si>
  <si>
    <t>Cavalier Jumper Cap défectueux</t>
  </si>
  <si>
    <t>F0</t>
  </si>
  <si>
    <t>Récupération de réfrigérant</t>
  </si>
  <si>
    <t>F1</t>
  </si>
  <si>
    <t>Sonde de température ambiante intérieure ouverte/court-circuitée</t>
  </si>
  <si>
    <t>F2</t>
  </si>
  <si>
    <t>Sonde du serpentin intérieur ouverte/court-circuitée</t>
  </si>
  <si>
    <t>F3</t>
  </si>
  <si>
    <t>Sonde ambiante extérieure ouverte/court-circuitée</t>
  </si>
  <si>
    <t>F4</t>
  </si>
  <si>
    <t>Sonde serpentin extérieur ouverte/court-circuitée</t>
  </si>
  <si>
    <t>F5</t>
  </si>
  <si>
    <t>Sonde de refoulement extérieure ouverte/court-circuitée</t>
  </si>
  <si>
    <t>F6</t>
  </si>
  <si>
    <t>Limitation de fréquence par surcharge du compresseur</t>
  </si>
  <si>
    <t>F8</t>
  </si>
  <si>
    <t>Surintensité totale du système</t>
  </si>
  <si>
    <t>F9</t>
  </si>
  <si>
    <t>FH</t>
  </si>
  <si>
    <t>Limitation de fréquence par protection antigel</t>
  </si>
  <si>
    <t>PH</t>
  </si>
  <si>
    <t>Haute tension sur bus CC</t>
  </si>
  <si>
    <t>Condensateur défectueux</t>
  </si>
  <si>
    <t>PL</t>
  </si>
  <si>
    <t>Basse tension sur bus CC</t>
  </si>
  <si>
    <t>P1</t>
  </si>
  <si>
    <t>Test : fréquence compresseur</t>
  </si>
  <si>
    <t>Unité en mode test</t>
  </si>
  <si>
    <t>P2</t>
  </si>
  <si>
    <t>Test : fréquence maximale compresseur</t>
  </si>
  <si>
    <t>P3</t>
  </si>
  <si>
    <t>Test : fréquence intermédiaire compresseur</t>
  </si>
  <si>
    <t>P5</t>
  </si>
  <si>
    <t>Protection surintensité de phase compresseur</t>
  </si>
  <si>
    <t>Défaut de désynchronisation</t>
  </si>
  <si>
    <t>PU</t>
  </si>
  <si>
    <t>Défaut de charge du condensateur</t>
  </si>
  <si>
    <t>Alimentation anormale</t>
  </si>
  <si>
    <t>P7</t>
  </si>
  <si>
    <t>Défaut du circuit de température du module</t>
  </si>
  <si>
    <t>P8</t>
  </si>
  <si>
    <t>Protection température élevée du module</t>
  </si>
  <si>
    <t>Module IPM défectueux</t>
  </si>
  <si>
    <t>H0</t>
  </si>
  <si>
    <t>Température élevée en mode chauffage</t>
  </si>
  <si>
    <t>H1</t>
  </si>
  <si>
    <t>Dégivrage ou retour d’huile en chauffage</t>
  </si>
  <si>
    <t>Cycle normal : ce code ne signale pas une panne</t>
  </si>
  <si>
    <t>H2</t>
  </si>
  <si>
    <t>Protection dépoussiérage statique</t>
  </si>
  <si>
    <t>Charge électrostatique excessive</t>
  </si>
  <si>
    <t>H3</t>
  </si>
  <si>
    <t>Protection surcharge du compresseur</t>
  </si>
  <si>
    <t>H4</t>
  </si>
  <si>
    <t>H5</t>
  </si>
  <si>
    <t>Protection IPM</t>
  </si>
  <si>
    <t>H6</t>
  </si>
  <si>
    <t>Défaut moteur ventilateur intérieur</t>
  </si>
  <si>
    <t>Roulement défectueux</t>
  </si>
  <si>
    <t>H7</t>
  </si>
  <si>
    <t>Compresseur désynchronisé</t>
  </si>
  <si>
    <t>Compresseur défectueux</t>
  </si>
  <si>
    <t>HC</t>
  </si>
  <si>
    <t>Protection correction du facteur de puissance (PFC)</t>
  </si>
  <si>
    <t>L3</t>
  </si>
  <si>
    <t>Défaut moteur ventilateur extérieur</t>
  </si>
  <si>
    <t>L9</t>
  </si>
  <si>
    <t>Protection électrique</t>
  </si>
  <si>
    <t>LP</t>
  </si>
  <si>
    <t>Incompatibilité unités intérieure/extérieure</t>
  </si>
  <si>
    <t>Unité intérieure incompatible avec l’unité extérieure</t>
  </si>
  <si>
    <t>LC</t>
  </si>
  <si>
    <t>Défaut de démarrage du compresseur</t>
  </si>
  <si>
    <t>U1</t>
  </si>
  <si>
    <t>Défaut circuit détection courant des phases compresseur</t>
  </si>
  <si>
    <t>U3</t>
  </si>
  <si>
    <t>Chute de tension alimentant le bus CC</t>
  </si>
  <si>
    <t>U5</t>
  </si>
  <si>
    <t>Défaut détection courant carte extérieure</t>
  </si>
  <si>
    <t>U7</t>
  </si>
  <si>
    <t>Défaut vanne d’inversion</t>
  </si>
  <si>
    <t>Vanne 4 voies défectueuse</t>
  </si>
  <si>
    <t>U8</t>
  </si>
  <si>
    <t>Défaut circuit ventilateur intérieur (moteur PG), passage à zéro</t>
  </si>
  <si>
    <t>U9</t>
  </si>
  <si>
    <t>Défaut passage à zéro unité extérieure</t>
  </si>
  <si>
    <t>SOURCE ET LIMITES</t>
  </si>
  <si>
    <t>Source : Error-Codes-Gree-Dettson.pdf, 4 pages, tableau des causes possibles.</t>
  </si>
  <si>
    <t>Les causes sont reprises uniquement lorsqu’une coche apparaît dans le tableau.</t>
  </si>
  <si>
    <t>H1 : dégivrage/retour d’huile — ne signifie pas une défaillance.</t>
  </si>
  <si>
    <t>P0 à P3 : unité en mode test.</t>
  </si>
  <si>
    <t>E7 et LP : consignes textuelles du tableau, sans liste de causes cochées.</t>
  </si>
  <si>
    <t>Ce tableau ne certifie pas la compatibilité de chaque code avec chaque modèle GREE R-32.</t>
  </si>
  <si>
    <t xml:space="preserve">GREE — CODES D'ERREUR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</si>
</sst>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6"/>
      <color rgb="FFFFFFFF"/>
      <name val="Carlito"/>
    </font>
    <font>
      <b/>
      <sz val="11"/>
      <color rgb="FF12304A"/>
      <name val="Carlito"/>
    </font>
    <font>
      <b/>
      <sz val="11"/>
      <name val="Carlito"/>
    </font>
    <font>
      <b/>
      <sz val="11"/>
      <color rgb="FFFFFFFF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2304A"/>
      </patternFill>
    </fill>
    <fill>
      <patternFill patternType="solid">
        <fgColor rgb="FFFFF0C2"/>
      </patternFill>
    </fill>
    <fill>
      <patternFill patternType="solid">
        <fgColor rgb="FFDCEA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0" xfId="0" applyFont="1" applyFill="1"/>
    <xf numFmtId="0" fontId="3" fillId="4" borderId="0" xfId="0" applyFont="1" applyFill="1"/>
    <xf numFmtId="0" fontId="0" fillId="0" borderId="0" xfId="0" applyAlignment="1">
      <alignment wrapText="1"/>
    </xf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B9" sqref="B9"/>
    </sheetView>
  </sheetViews>
  <sheetFormatPr baseColWidth="10" defaultColWidth="9" defaultRowHeight="14.25"/>
  <cols>
    <col min="1" max="1" width="28" customWidth="1"/>
    <col min="2" max="2" width="74" customWidth="1"/>
  </cols>
  <sheetData>
    <row r="1" spans="1:6" ht="38.1" customHeight="1">
      <c r="A1" s="5" t="s">
        <v>153</v>
      </c>
      <c r="B1" s="5"/>
      <c r="C1" s="5"/>
      <c r="D1" s="5"/>
      <c r="E1" s="5"/>
      <c r="F1" s="5"/>
    </row>
    <row r="3" spans="1:6" ht="30" customHeight="1">
      <c r="A3" t="s">
        <v>0</v>
      </c>
      <c r="B3" s="1" t="s">
        <v>45</v>
      </c>
    </row>
    <row r="5" spans="1:6" ht="15">
      <c r="A5" s="2" t="s">
        <v>2</v>
      </c>
      <c r="B5" s="2" t="str">
        <f>IFERROR(VLOOKUP(B3,'Codes et causes'!$A$2:$C$51,2,FALSE),"Code non répertorié")</f>
        <v>Conflit de modes</v>
      </c>
    </row>
    <row r="7" spans="1:6" ht="15">
      <c r="A7" s="2" t="s">
        <v>3</v>
      </c>
      <c r="B7" s="2"/>
    </row>
    <row r="8" spans="1:6" ht="24.95" customHeight="1">
      <c r="B8" t="str">
        <f>IFERROR(IF(INDEX('Codes et causes'!$D$2:$K$51,MATCH($B$3,'Codes et causes'!$A$2:$A$51,0),1)="","",INDEX('Codes et causes'!$D$2:$K$51,MATCH($B$3,'Codes et causes'!$A$2:$A$51,0),1)),"")</f>
        <v>Sélectionner un seul mode : chauffage ou climatisation</v>
      </c>
    </row>
    <row r="9" spans="1:6" ht="24.95" customHeight="1">
      <c r="B9" t="str">
        <f>IFERROR(IF(INDEX('Codes et causes'!$D$2:$K$51,MATCH($B$3,'Codes et causes'!$A$2:$A$51,0),2)="","",INDEX('Codes et causes'!$D$2:$K$51,MATCH($B$3,'Codes et causes'!$A$2:$A$51,0),2)),"")</f>
        <v/>
      </c>
    </row>
    <row r="10" spans="1:6" ht="24.95" customHeight="1">
      <c r="B10" t="str">
        <f>IFERROR(IF(INDEX('Codes et causes'!$D$2:$K$51,MATCH($B$3,'Codes et causes'!$A$2:$A$51,0),3)="","",INDEX('Codes et causes'!$D$2:$K$51,MATCH($B$3,'Codes et causes'!$A$2:$A$51,0),3)),"")</f>
        <v/>
      </c>
    </row>
    <row r="11" spans="1:6" ht="24.95" customHeight="1">
      <c r="B11" t="str">
        <f>IFERROR(IF(INDEX('Codes et causes'!$D$2:$K$51,MATCH($B$3,'Codes et causes'!$A$2:$A$51,0),4)="","",INDEX('Codes et causes'!$D$2:$K$51,MATCH($B$3,'Codes et causes'!$A$2:$A$51,0),4)),"")</f>
        <v/>
      </c>
    </row>
    <row r="12" spans="1:6" ht="24.95" customHeight="1">
      <c r="B12" t="str">
        <f>IFERROR(IF(INDEX('Codes et causes'!$D$2:$K$51,MATCH($B$3,'Codes et causes'!$A$2:$A$51,0),5)="","",INDEX('Codes et causes'!$D$2:$K$51,MATCH($B$3,'Codes et causes'!$A$2:$A$51,0),5)),"")</f>
        <v/>
      </c>
    </row>
    <row r="13" spans="1:6" ht="24.95" customHeight="1">
      <c r="B13" t="str">
        <f>IFERROR(IF(INDEX('Codes et causes'!$D$2:$K$51,MATCH($B$3,'Codes et causes'!$A$2:$A$51,0),6)="","",INDEX('Codes et causes'!$D$2:$K$51,MATCH($B$3,'Codes et causes'!$A$2:$A$51,0),6)),"")</f>
        <v/>
      </c>
    </row>
    <row r="14" spans="1:6" ht="24.95" customHeight="1">
      <c r="B14" t="str">
        <f>IFERROR(IF(INDEX('Codes et causes'!$D$2:$K$51,MATCH($B$3,'Codes et causes'!$A$2:$A$51,0),7)="","",INDEX('Codes et causes'!$D$2:$K$51,MATCH($B$3,'Codes et causes'!$A$2:$A$51,0),7)),"")</f>
        <v/>
      </c>
    </row>
    <row r="15" spans="1:6" ht="24.95" customHeight="1">
      <c r="B15" t="str">
        <f>IFERROR(IF(INDEX('Codes et causes'!$D$2:$K$51,MATCH($B$3,'Codes et causes'!$A$2:$A$51,0),8)="","",INDEX('Codes et causes'!$D$2:$K$51,MATCH($B$3,'Codes et causes'!$A$2:$A$51,0),8)),"")</f>
        <v/>
      </c>
    </row>
    <row r="16" spans="1:6" ht="24.95" customHeight="1">
      <c r="B16" t="str">
        <f>IFERROR(IF(INDEX('Codes et causes'!$D$2:$K$51,MATCH($B$3,'Codes et causes'!$A$2:$A$51,0),9)="","",INDEX('Codes et causes'!$D$2:$K$51,MATCH($B$3,'Codes et causes'!$A$2:$A$51,0),9)),"")</f>
        <v/>
      </c>
    </row>
    <row r="17" spans="1:2" ht="24.95" customHeight="1">
      <c r="B17" t="str">
        <f>IFERROR(IF(INDEX('Codes et causes'!$D$2:$K$51,MATCH($B$3,'Codes et causes'!$A$2:$A$51,0),10)="","",INDEX('Codes et causes'!$D$2:$K$51,MATCH($B$3,'Codes et causes'!$A$2:$A$51,0),10)),"")</f>
        <v/>
      </c>
    </row>
    <row r="18" spans="1:2" ht="24.95" customHeight="1">
      <c r="B18" t="str">
        <f>IFERROR(IF(INDEX('Codes et causes'!$D$2:$K$51,MATCH($B$3,'Codes et causes'!$A$2:$A$51,0),11)="","",INDEX('Codes et causes'!$D$2:$K$51,MATCH($B$3,'Codes et causes'!$A$2:$A$51,0),11)),"")</f>
        <v/>
      </c>
    </row>
    <row r="19" spans="1:2" ht="24.95" customHeight="1">
      <c r="B19" t="str">
        <f>IFERROR(IF(INDEX('Codes et causes'!$D$2:$K$51,MATCH($B$3,'Codes et causes'!$A$2:$A$51,0),12)="","",INDEX('Codes et causes'!$D$2:$K$51,MATCH($B$3,'Codes et causes'!$A$2:$A$51,0),12)),"")</f>
        <v/>
      </c>
    </row>
    <row r="20" spans="1:2" ht="24.95" customHeight="1">
      <c r="B20" t="str">
        <f>IFERROR(IF(INDEX('Codes et causes'!$D$2:$K$51,MATCH($B$3,'Codes et causes'!$A$2:$A$51,0),13)="","",INDEX('Codes et causes'!$D$2:$K$51,MATCH($B$3,'Codes et causes'!$A$2:$A$51,0),13)),"")</f>
        <v/>
      </c>
    </row>
    <row r="22" spans="1:2">
      <c r="A22" t="s">
        <v>4</v>
      </c>
      <c r="B22" t="s">
        <v>5</v>
      </c>
    </row>
    <row r="24" spans="1:2">
      <c r="A24" t="s">
        <v>6</v>
      </c>
      <c r="B24" s="3" t="s">
        <v>7</v>
      </c>
    </row>
  </sheetData>
  <mergeCells count="1">
    <mergeCell ref="A1:F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'Codes et causes'!$A$2:$A$51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"/>
  <sheetViews>
    <sheetView workbookViewId="0">
      <pane ySplit="1" topLeftCell="A2" activePane="bottomLeft" state="frozen"/>
      <selection pane="bottomLeft" activeCell="L1" sqref="L1:L1048576"/>
    </sheetView>
  </sheetViews>
  <sheetFormatPr baseColWidth="10" defaultColWidth="9" defaultRowHeight="14.25"/>
  <cols>
    <col min="1" max="1" width="4.25" customWidth="1"/>
    <col min="2" max="2" width="52" customWidth="1"/>
    <col min="3" max="3" width="26.75" style="7" customWidth="1"/>
    <col min="4" max="4" width="41.5" customWidth="1"/>
    <col min="5" max="5" width="28.25" customWidth="1"/>
    <col min="6" max="6" width="28.125" customWidth="1"/>
    <col min="7" max="7" width="31.25" customWidth="1"/>
    <col min="8" max="8" width="45.75" customWidth="1"/>
    <col min="9" max="9" width="46.125" customWidth="1"/>
    <col min="10" max="10" width="25.125" customWidth="1"/>
    <col min="11" max="11" width="21" customWidth="1"/>
  </cols>
  <sheetData>
    <row r="1" spans="1:11" ht="32.1" customHeight="1">
      <c r="A1" s="4" t="s">
        <v>8</v>
      </c>
      <c r="B1" s="4" t="s">
        <v>2</v>
      </c>
      <c r="C1" s="6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</row>
    <row r="2" spans="1:11">
      <c r="A2" t="s">
        <v>18</v>
      </c>
      <c r="B2" t="s">
        <v>19</v>
      </c>
      <c r="C2" s="7">
        <v>6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</row>
    <row r="3" spans="1:11">
      <c r="A3" t="s">
        <v>26</v>
      </c>
      <c r="B3" t="s">
        <v>27</v>
      </c>
      <c r="C3" s="7">
        <v>4</v>
      </c>
      <c r="D3" t="s">
        <v>21</v>
      </c>
      <c r="E3" t="s">
        <v>28</v>
      </c>
      <c r="F3" t="s">
        <v>29</v>
      </c>
      <c r="G3" t="s">
        <v>25</v>
      </c>
    </row>
    <row r="4" spans="1:11">
      <c r="A4" t="s">
        <v>30</v>
      </c>
      <c r="B4" t="s">
        <v>31</v>
      </c>
      <c r="C4" s="7">
        <v>4</v>
      </c>
      <c r="D4" t="s">
        <v>32</v>
      </c>
      <c r="E4" t="s">
        <v>28</v>
      </c>
      <c r="F4" t="s">
        <v>33</v>
      </c>
      <c r="G4" t="s">
        <v>34</v>
      </c>
    </row>
    <row r="5" spans="1:11">
      <c r="A5" t="s">
        <v>35</v>
      </c>
      <c r="B5" t="s">
        <v>36</v>
      </c>
      <c r="C5" s="7">
        <v>4</v>
      </c>
      <c r="D5" t="s">
        <v>22</v>
      </c>
      <c r="E5" t="s">
        <v>23</v>
      </c>
      <c r="F5" t="s">
        <v>24</v>
      </c>
      <c r="G5" t="s">
        <v>25</v>
      </c>
    </row>
    <row r="6" spans="1:11">
      <c r="A6" t="s">
        <v>37</v>
      </c>
      <c r="B6" t="s">
        <v>38</v>
      </c>
      <c r="C6" s="7">
        <v>3</v>
      </c>
      <c r="D6" t="s">
        <v>21</v>
      </c>
      <c r="E6" t="s">
        <v>39</v>
      </c>
      <c r="F6" t="s">
        <v>40</v>
      </c>
    </row>
    <row r="7" spans="1:11">
      <c r="A7" t="s">
        <v>1</v>
      </c>
      <c r="B7" t="s">
        <v>41</v>
      </c>
      <c r="C7" s="7">
        <v>3</v>
      </c>
      <c r="D7" t="s">
        <v>42</v>
      </c>
      <c r="E7" t="s">
        <v>43</v>
      </c>
      <c r="F7" t="s">
        <v>44</v>
      </c>
    </row>
    <row r="8" spans="1:11">
      <c r="A8" t="s">
        <v>45</v>
      </c>
      <c r="B8" t="s">
        <v>46</v>
      </c>
      <c r="C8" s="7">
        <v>1</v>
      </c>
      <c r="D8" t="s">
        <v>47</v>
      </c>
    </row>
    <row r="9" spans="1:11">
      <c r="A9" t="s">
        <v>48</v>
      </c>
      <c r="B9" t="s">
        <v>49</v>
      </c>
      <c r="C9" s="7">
        <v>6</v>
      </c>
      <c r="D9" t="s">
        <v>21</v>
      </c>
      <c r="E9" t="s">
        <v>23</v>
      </c>
      <c r="F9" t="s">
        <v>29</v>
      </c>
      <c r="G9" t="s">
        <v>24</v>
      </c>
      <c r="H9" t="s">
        <v>50</v>
      </c>
      <c r="I9" t="s">
        <v>25</v>
      </c>
    </row>
    <row r="10" spans="1:11">
      <c r="A10" t="s">
        <v>51</v>
      </c>
      <c r="B10" t="s">
        <v>52</v>
      </c>
      <c r="C10" s="7">
        <v>1</v>
      </c>
      <c r="D10" t="s">
        <v>53</v>
      </c>
    </row>
    <row r="11" spans="1:11">
      <c r="A11" t="s">
        <v>54</v>
      </c>
      <c r="B11" t="s">
        <v>55</v>
      </c>
      <c r="C11" s="7">
        <v>1</v>
      </c>
      <c r="D11" t="s">
        <v>43</v>
      </c>
    </row>
    <row r="12" spans="1:11">
      <c r="A12" t="s">
        <v>56</v>
      </c>
      <c r="B12" t="s">
        <v>57</v>
      </c>
      <c r="C12" s="7">
        <v>1</v>
      </c>
      <c r="D12" t="s">
        <v>44</v>
      </c>
    </row>
    <row r="13" spans="1:11">
      <c r="A13" t="s">
        <v>58</v>
      </c>
      <c r="B13" t="s">
        <v>59</v>
      </c>
      <c r="C13" s="7">
        <v>2</v>
      </c>
      <c r="D13" t="s">
        <v>42</v>
      </c>
      <c r="E13" t="s">
        <v>60</v>
      </c>
    </row>
    <row r="14" spans="1:11">
      <c r="A14" t="s">
        <v>61</v>
      </c>
      <c r="B14" t="s">
        <v>62</v>
      </c>
      <c r="C14" s="7">
        <v>3</v>
      </c>
      <c r="D14" t="s">
        <v>32</v>
      </c>
      <c r="E14" t="s">
        <v>33</v>
      </c>
      <c r="F14" t="s">
        <v>34</v>
      </c>
    </row>
    <row r="15" spans="1:11">
      <c r="A15" t="s">
        <v>63</v>
      </c>
      <c r="B15" t="s">
        <v>64</v>
      </c>
      <c r="C15" s="7">
        <v>2</v>
      </c>
      <c r="D15" t="s">
        <v>22</v>
      </c>
      <c r="E15" t="s">
        <v>42</v>
      </c>
    </row>
    <row r="16" spans="1:11">
      <c r="A16" t="s">
        <v>65</v>
      </c>
      <c r="B16" t="s">
        <v>66</v>
      </c>
      <c r="C16" s="7">
        <v>3</v>
      </c>
      <c r="D16" t="s">
        <v>22</v>
      </c>
      <c r="E16" t="s">
        <v>42</v>
      </c>
      <c r="F16" t="s">
        <v>43</v>
      </c>
    </row>
    <row r="17" spans="1:10">
      <c r="A17" t="s">
        <v>67</v>
      </c>
      <c r="B17" t="s">
        <v>68</v>
      </c>
      <c r="C17" s="7">
        <v>3</v>
      </c>
      <c r="D17" t="s">
        <v>22</v>
      </c>
      <c r="E17" t="s">
        <v>42</v>
      </c>
      <c r="F17" t="s">
        <v>43</v>
      </c>
    </row>
    <row r="18" spans="1:10">
      <c r="A18" t="s">
        <v>69</v>
      </c>
      <c r="B18" t="s">
        <v>70</v>
      </c>
      <c r="C18" s="7">
        <v>3</v>
      </c>
      <c r="D18" t="s">
        <v>22</v>
      </c>
      <c r="E18" t="s">
        <v>42</v>
      </c>
      <c r="F18" t="s">
        <v>43</v>
      </c>
    </row>
    <row r="19" spans="1:10">
      <c r="A19" t="s">
        <v>71</v>
      </c>
      <c r="B19" t="s">
        <v>72</v>
      </c>
      <c r="C19" s="7">
        <v>3</v>
      </c>
      <c r="D19" t="s">
        <v>22</v>
      </c>
      <c r="E19" t="s">
        <v>42</v>
      </c>
      <c r="F19" t="s">
        <v>43</v>
      </c>
    </row>
    <row r="20" spans="1:10">
      <c r="A20" t="s">
        <v>73</v>
      </c>
      <c r="B20" t="s">
        <v>74</v>
      </c>
      <c r="C20" s="7">
        <v>7</v>
      </c>
      <c r="D20" t="s">
        <v>32</v>
      </c>
      <c r="E20" t="s">
        <v>21</v>
      </c>
      <c r="F20" t="s">
        <v>29</v>
      </c>
      <c r="G20" t="s">
        <v>42</v>
      </c>
      <c r="H20" t="s">
        <v>33</v>
      </c>
      <c r="I20" t="s">
        <v>34</v>
      </c>
      <c r="J20" t="s">
        <v>43</v>
      </c>
    </row>
    <row r="21" spans="1:10">
      <c r="A21" t="s">
        <v>75</v>
      </c>
      <c r="B21" t="s">
        <v>76</v>
      </c>
      <c r="C21" s="7">
        <v>1</v>
      </c>
      <c r="D21" t="s">
        <v>40</v>
      </c>
    </row>
    <row r="22" spans="1:10">
      <c r="A22" t="s">
        <v>77</v>
      </c>
      <c r="B22" t="s">
        <v>36</v>
      </c>
      <c r="C22" s="7">
        <v>6</v>
      </c>
      <c r="D22" t="s">
        <v>32</v>
      </c>
      <c r="E22" t="s">
        <v>21</v>
      </c>
      <c r="F22" t="s">
        <v>23</v>
      </c>
      <c r="G22" t="s">
        <v>24</v>
      </c>
      <c r="H22" t="s">
        <v>34</v>
      </c>
      <c r="I22" t="s">
        <v>25</v>
      </c>
    </row>
    <row r="23" spans="1:10">
      <c r="A23" t="s">
        <v>78</v>
      </c>
      <c r="B23" t="s">
        <v>79</v>
      </c>
      <c r="C23" s="7">
        <v>4</v>
      </c>
      <c r="D23" t="s">
        <v>21</v>
      </c>
      <c r="E23" t="s">
        <v>22</v>
      </c>
      <c r="F23" t="s">
        <v>29</v>
      </c>
      <c r="G23" t="s">
        <v>25</v>
      </c>
    </row>
    <row r="24" spans="1:10">
      <c r="A24" t="s">
        <v>80</v>
      </c>
      <c r="B24" t="s">
        <v>81</v>
      </c>
      <c r="C24" s="7">
        <v>3</v>
      </c>
      <c r="D24" t="s">
        <v>44</v>
      </c>
      <c r="E24" t="s">
        <v>39</v>
      </c>
      <c r="F24" t="s">
        <v>82</v>
      </c>
    </row>
    <row r="25" spans="1:10">
      <c r="A25" t="s">
        <v>83</v>
      </c>
      <c r="B25" t="s">
        <v>84</v>
      </c>
      <c r="C25" s="7">
        <v>3</v>
      </c>
      <c r="D25" t="s">
        <v>44</v>
      </c>
      <c r="E25" t="s">
        <v>39</v>
      </c>
      <c r="F25" t="s">
        <v>82</v>
      </c>
    </row>
    <row r="26" spans="1:10">
      <c r="A26" t="s">
        <v>85</v>
      </c>
      <c r="B26" t="s">
        <v>86</v>
      </c>
      <c r="C26" s="7">
        <v>1</v>
      </c>
      <c r="D26" t="s">
        <v>87</v>
      </c>
    </row>
    <row r="27" spans="1:10">
      <c r="A27" t="s">
        <v>88</v>
      </c>
      <c r="B27" t="s">
        <v>89</v>
      </c>
      <c r="C27" s="7">
        <v>1</v>
      </c>
      <c r="D27" t="s">
        <v>87</v>
      </c>
    </row>
    <row r="28" spans="1:10">
      <c r="A28" t="s">
        <v>90</v>
      </c>
      <c r="B28" t="s">
        <v>91</v>
      </c>
      <c r="C28" s="7">
        <v>1</v>
      </c>
      <c r="D28" t="s">
        <v>87</v>
      </c>
    </row>
    <row r="29" spans="1:10">
      <c r="A29" t="s">
        <v>92</v>
      </c>
      <c r="B29" t="s">
        <v>93</v>
      </c>
      <c r="C29" s="7">
        <v>4</v>
      </c>
      <c r="D29" t="s">
        <v>20</v>
      </c>
      <c r="E29" t="s">
        <v>21</v>
      </c>
      <c r="F29" t="s">
        <v>29</v>
      </c>
      <c r="G29" t="s">
        <v>94</v>
      </c>
    </row>
    <row r="30" spans="1:10">
      <c r="A30" t="s">
        <v>95</v>
      </c>
      <c r="B30" t="s">
        <v>96</v>
      </c>
      <c r="C30" s="7">
        <v>2</v>
      </c>
      <c r="D30" t="s">
        <v>97</v>
      </c>
      <c r="E30" t="s">
        <v>82</v>
      </c>
    </row>
    <row r="31" spans="1:10">
      <c r="A31" t="s">
        <v>98</v>
      </c>
      <c r="B31" t="s">
        <v>99</v>
      </c>
      <c r="C31" s="7">
        <v>1</v>
      </c>
      <c r="D31" t="s">
        <v>43</v>
      </c>
    </row>
    <row r="32" spans="1:10">
      <c r="A32" t="s">
        <v>100</v>
      </c>
      <c r="B32" t="s">
        <v>101</v>
      </c>
      <c r="C32" s="7">
        <v>5</v>
      </c>
      <c r="D32" t="s">
        <v>21</v>
      </c>
      <c r="E32" t="s">
        <v>23</v>
      </c>
      <c r="F32" t="s">
        <v>43</v>
      </c>
      <c r="G32" t="s">
        <v>40</v>
      </c>
      <c r="H32" t="s">
        <v>102</v>
      </c>
    </row>
    <row r="33" spans="1:11">
      <c r="A33" t="s">
        <v>103</v>
      </c>
      <c r="B33" t="s">
        <v>104</v>
      </c>
      <c r="C33" s="7">
        <v>7</v>
      </c>
      <c r="D33" t="s">
        <v>21</v>
      </c>
      <c r="E33" t="s">
        <v>22</v>
      </c>
      <c r="F33" t="s">
        <v>23</v>
      </c>
      <c r="G33" t="s">
        <v>97</v>
      </c>
      <c r="H33" t="s">
        <v>25</v>
      </c>
      <c r="I33" t="s">
        <v>44</v>
      </c>
      <c r="J33" t="s">
        <v>82</v>
      </c>
    </row>
    <row r="34" spans="1:11">
      <c r="A34" t="s">
        <v>105</v>
      </c>
      <c r="B34" t="s">
        <v>106</v>
      </c>
      <c r="C34" s="7">
        <v>1</v>
      </c>
      <c r="D34" t="s">
        <v>107</v>
      </c>
    </row>
    <row r="35" spans="1:11">
      <c r="A35" t="s">
        <v>108</v>
      </c>
      <c r="B35" t="s">
        <v>109</v>
      </c>
      <c r="C35" s="7">
        <v>2</v>
      </c>
      <c r="D35" t="s">
        <v>42</v>
      </c>
      <c r="E35" t="s">
        <v>110</v>
      </c>
    </row>
    <row r="36" spans="1:11">
      <c r="A36" t="s">
        <v>111</v>
      </c>
      <c r="B36" t="s">
        <v>112</v>
      </c>
      <c r="C36" s="7">
        <v>7</v>
      </c>
      <c r="D36" t="s">
        <v>32</v>
      </c>
      <c r="E36" t="s">
        <v>21</v>
      </c>
      <c r="F36" t="s">
        <v>29</v>
      </c>
      <c r="G36" t="s">
        <v>42</v>
      </c>
      <c r="H36" t="s">
        <v>34</v>
      </c>
      <c r="I36" t="s">
        <v>50</v>
      </c>
      <c r="J36" t="s">
        <v>44</v>
      </c>
    </row>
    <row r="37" spans="1:11">
      <c r="A37" t="s">
        <v>113</v>
      </c>
      <c r="B37" t="s">
        <v>49</v>
      </c>
      <c r="C37" s="7">
        <v>7</v>
      </c>
      <c r="D37" t="s">
        <v>32</v>
      </c>
      <c r="E37" t="s">
        <v>21</v>
      </c>
      <c r="F37" t="s">
        <v>29</v>
      </c>
      <c r="G37" t="s">
        <v>42</v>
      </c>
      <c r="H37" t="s">
        <v>25</v>
      </c>
      <c r="I37" t="s">
        <v>44</v>
      </c>
      <c r="J37" t="s">
        <v>82</v>
      </c>
    </row>
    <row r="38" spans="1:11">
      <c r="A38" t="s">
        <v>114</v>
      </c>
      <c r="B38" t="s">
        <v>115</v>
      </c>
      <c r="C38" s="7">
        <v>4</v>
      </c>
      <c r="D38" t="s">
        <v>21</v>
      </c>
      <c r="E38" t="s">
        <v>22</v>
      </c>
      <c r="F38" t="s">
        <v>44</v>
      </c>
      <c r="G38" t="s">
        <v>40</v>
      </c>
    </row>
    <row r="39" spans="1:11">
      <c r="A39" t="s">
        <v>116</v>
      </c>
      <c r="B39" t="s">
        <v>117</v>
      </c>
      <c r="C39" s="7">
        <v>3</v>
      </c>
      <c r="D39" t="s">
        <v>97</v>
      </c>
      <c r="E39" t="s">
        <v>43</v>
      </c>
      <c r="F39" t="s">
        <v>118</v>
      </c>
    </row>
    <row r="40" spans="1:11">
      <c r="A40" t="s">
        <v>119</v>
      </c>
      <c r="B40" t="s">
        <v>120</v>
      </c>
      <c r="C40" s="7">
        <v>8</v>
      </c>
      <c r="D40" t="s">
        <v>32</v>
      </c>
      <c r="E40" t="s">
        <v>20</v>
      </c>
      <c r="F40" t="s">
        <v>97</v>
      </c>
      <c r="G40" t="s">
        <v>42</v>
      </c>
      <c r="H40" t="s">
        <v>44</v>
      </c>
      <c r="I40" t="s">
        <v>39</v>
      </c>
      <c r="J40" t="s">
        <v>40</v>
      </c>
      <c r="K40" t="s">
        <v>121</v>
      </c>
    </row>
    <row r="41" spans="1:11">
      <c r="A41" t="s">
        <v>122</v>
      </c>
      <c r="B41" t="s">
        <v>123</v>
      </c>
      <c r="C41" s="7">
        <v>3</v>
      </c>
      <c r="D41" t="s">
        <v>42</v>
      </c>
      <c r="E41" t="s">
        <v>44</v>
      </c>
      <c r="F41" t="s">
        <v>82</v>
      </c>
    </row>
    <row r="42" spans="1:11">
      <c r="A42" t="s">
        <v>124</v>
      </c>
      <c r="B42" t="s">
        <v>125</v>
      </c>
      <c r="C42" s="7">
        <v>4</v>
      </c>
      <c r="D42" t="s">
        <v>21</v>
      </c>
      <c r="E42" t="s">
        <v>42</v>
      </c>
      <c r="F42" t="s">
        <v>25</v>
      </c>
      <c r="G42" t="s">
        <v>82</v>
      </c>
    </row>
    <row r="43" spans="1:11">
      <c r="A43" t="s">
        <v>126</v>
      </c>
      <c r="B43" t="s">
        <v>127</v>
      </c>
      <c r="C43" s="7">
        <v>3</v>
      </c>
      <c r="D43" t="s">
        <v>42</v>
      </c>
      <c r="E43" t="s">
        <v>39</v>
      </c>
      <c r="F43" t="s">
        <v>40</v>
      </c>
    </row>
    <row r="44" spans="1:11">
      <c r="A44" t="s">
        <v>128</v>
      </c>
      <c r="B44" t="s">
        <v>129</v>
      </c>
      <c r="C44" s="7">
        <v>1</v>
      </c>
      <c r="D44" t="s">
        <v>130</v>
      </c>
    </row>
    <row r="45" spans="1:11">
      <c r="A45" t="s">
        <v>131</v>
      </c>
      <c r="B45" t="s">
        <v>132</v>
      </c>
      <c r="C45" s="7">
        <v>4</v>
      </c>
      <c r="D45" t="s">
        <v>32</v>
      </c>
      <c r="E45" t="s">
        <v>42</v>
      </c>
      <c r="F45" t="s">
        <v>44</v>
      </c>
      <c r="G45" t="s">
        <v>121</v>
      </c>
    </row>
    <row r="46" spans="1:11">
      <c r="A46" t="s">
        <v>133</v>
      </c>
      <c r="B46" t="s">
        <v>134</v>
      </c>
      <c r="C46" s="7">
        <v>4</v>
      </c>
      <c r="D46" t="s">
        <v>42</v>
      </c>
      <c r="E46" t="s">
        <v>50</v>
      </c>
      <c r="F46" t="s">
        <v>44</v>
      </c>
      <c r="G46" t="s">
        <v>121</v>
      </c>
    </row>
    <row r="47" spans="1:11">
      <c r="A47" t="s">
        <v>135</v>
      </c>
      <c r="B47" t="s">
        <v>136</v>
      </c>
      <c r="C47" s="7">
        <v>2</v>
      </c>
      <c r="D47" t="s">
        <v>24</v>
      </c>
      <c r="E47" t="s">
        <v>42</v>
      </c>
    </row>
    <row r="48" spans="1:11">
      <c r="A48" t="s">
        <v>137</v>
      </c>
      <c r="B48" t="s">
        <v>138</v>
      </c>
      <c r="C48" s="7">
        <v>1</v>
      </c>
      <c r="D48" t="s">
        <v>44</v>
      </c>
    </row>
    <row r="49" spans="1:8">
      <c r="A49" t="s">
        <v>139</v>
      </c>
      <c r="B49" t="s">
        <v>140</v>
      </c>
      <c r="C49" s="7">
        <v>3</v>
      </c>
      <c r="D49" t="s">
        <v>97</v>
      </c>
      <c r="E49" t="s">
        <v>42</v>
      </c>
      <c r="F49" t="s">
        <v>141</v>
      </c>
    </row>
    <row r="50" spans="1:8">
      <c r="A50" t="s">
        <v>142</v>
      </c>
      <c r="B50" t="s">
        <v>143</v>
      </c>
      <c r="C50" s="7">
        <v>5</v>
      </c>
      <c r="D50" t="s">
        <v>97</v>
      </c>
      <c r="E50" t="s">
        <v>42</v>
      </c>
      <c r="F50" t="s">
        <v>25</v>
      </c>
      <c r="G50" t="s">
        <v>43</v>
      </c>
      <c r="H50" t="s">
        <v>118</v>
      </c>
    </row>
    <row r="51" spans="1:8">
      <c r="A51" t="s">
        <v>144</v>
      </c>
      <c r="B51" t="s">
        <v>145</v>
      </c>
      <c r="C51" s="7">
        <v>1</v>
      </c>
      <c r="D51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workbookViewId="0">
      <selection activeCell="A21" sqref="A21"/>
    </sheetView>
  </sheetViews>
  <sheetFormatPr baseColWidth="10" defaultColWidth="9" defaultRowHeight="14.25"/>
  <cols>
    <col min="1" max="1" width="110" customWidth="1"/>
  </cols>
  <sheetData>
    <row r="1" spans="1:1" ht="15">
      <c r="A1" s="4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Recherche</vt:lpstr>
      <vt:lpstr>Codes et causes</vt:lpstr>
      <vt:lpstr>À lire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ClimAC</dc:creator>
  <cp:lastModifiedBy>Joannie Lessage-Pelletier</cp:lastModifiedBy>
  <dcterms:created xsi:type="dcterms:W3CDTF">2026-10-29T18:03:53Z</dcterms:created>
  <dcterms:modified xsi:type="dcterms:W3CDTF">2026-10-29T18:37:09Z</dcterms:modified>
</cp:coreProperties>
</file>